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665" windowHeight="60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<sst xmlns="http://schemas.openxmlformats.org/spreadsheetml/2006/main" count="27" uniqueCount="22">
  <si>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a</t>
  </si>
  <si>
    <t>b</t>
  </si>
  <si>
    <t>c</t>
  </si>
  <si>
    <t>PRUEBA</t>
  </si>
  <si>
    <t>C1</t>
  </si>
  <si>
    <t>C2</t>
  </si>
  <si>
    <t>C3</t>
  </si>
  <si>
    <t>C4</t>
  </si>
  <si>
    <t>EUGENIO MANUEL FERNÁNDEZ AGUILAR</t>
  </si>
  <si>
    <t>PLIMPTON 322</t>
  </si>
  <si>
    <r>
      <t>(c/b)</t>
    </r>
    <r>
      <rPr>
        <vertAlign val="superscript"/>
        <sz val="8"/>
        <rFont val="Arial"/>
        <family val="0"/>
      </rPr>
      <t>2</t>
    </r>
  </si>
  <si>
    <t>Interpretación (decimal)</t>
  </si>
  <si>
    <t>p</t>
  </si>
  <si>
    <t>q</t>
  </si>
  <si>
    <t>C</t>
  </si>
  <si>
    <t>m</t>
  </si>
  <si>
    <t>b=c/raiz(C1)</t>
  </si>
  <si>
    <t>Comprobador</t>
  </si>
  <si>
    <t>p:</t>
  </si>
  <si>
    <t>q:</t>
  </si>
  <si>
    <t>m:</t>
  </si>
  <si>
    <t>Terna (ma,mb,mc)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</si>
</sst>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26"/>
      <name val="Arial"/>
      <family val="2"/>
    </font>
    <font>
      <vertAlign val="superscript"/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3"/>
  <sheetViews>
    <sheetView tabSelected="1" workbookViewId="0" topLeftCell="A1">
      <selection activeCell="AA21" sqref="AA21"/>
    </sheetView>
  </sheetViews>
  <sheetFormatPr defaultColWidth="11.421875" defaultRowHeight="12.75"/>
  <cols>
    <col min="2" max="16" width="3.140625" style="0" customWidth="1"/>
    <col min="18" max="18" width="9.8515625" style="14" customWidth="1"/>
    <col min="19" max="20" width="5.57421875" style="14" customWidth="1"/>
    <col min="21" max="21" width="9.8515625" style="14" customWidth="1"/>
    <col min="22" max="22" width="11.421875" style="14" customWidth="1"/>
  </cols>
  <sheetData>
    <row r="1" ht="13.5" thickBot="1"/>
    <row r="2" spans="4:16" ht="12.75">
      <c r="D2" s="29" t="s">
        <v>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4:16" ht="18" customHeight="1" thickBot="1"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5" spans="2:16" ht="13.5" thickBot="1">
      <c r="B5" s="40" t="s">
        <v>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8:21" ht="13.5" thickBot="1">
      <c r="R6" s="35" t="s">
        <v>11</v>
      </c>
      <c r="S6" s="36"/>
      <c r="T6" s="36"/>
      <c r="U6" s="37"/>
    </row>
    <row r="7" spans="18:22" ht="13.5" thickBot="1">
      <c r="R7" s="15" t="s">
        <v>10</v>
      </c>
      <c r="S7" s="16" t="s">
        <v>0</v>
      </c>
      <c r="T7" s="16" t="s">
        <v>2</v>
      </c>
      <c r="U7" s="17"/>
      <c r="V7" s="21" t="s">
        <v>16</v>
      </c>
    </row>
    <row r="8" spans="2:22" ht="13.5" thickBot="1">
      <c r="B8" s="35" t="s">
        <v>4</v>
      </c>
      <c r="C8" s="36"/>
      <c r="D8" s="36"/>
      <c r="E8" s="36"/>
      <c r="F8" s="36"/>
      <c r="G8" s="36"/>
      <c r="H8" s="36"/>
      <c r="I8" s="37"/>
      <c r="J8" s="36" t="s">
        <v>5</v>
      </c>
      <c r="K8" s="36"/>
      <c r="L8" s="37"/>
      <c r="M8" s="35" t="s">
        <v>6</v>
      </c>
      <c r="N8" s="36"/>
      <c r="O8" s="37"/>
      <c r="P8" s="1" t="s">
        <v>7</v>
      </c>
      <c r="R8" s="8" t="s">
        <v>4</v>
      </c>
      <c r="S8" s="18" t="s">
        <v>5</v>
      </c>
      <c r="T8" s="18" t="s">
        <v>6</v>
      </c>
      <c r="U8" s="19" t="s">
        <v>3</v>
      </c>
      <c r="V8" s="18"/>
    </row>
    <row r="9" spans="2:22" ht="12.75">
      <c r="B9" s="2">
        <v>1</v>
      </c>
      <c r="C9" s="3">
        <v>59</v>
      </c>
      <c r="D9" s="3">
        <v>0</v>
      </c>
      <c r="E9" s="3">
        <v>15</v>
      </c>
      <c r="F9" s="3"/>
      <c r="G9" s="3"/>
      <c r="H9" s="3"/>
      <c r="I9" s="4"/>
      <c r="J9" s="3"/>
      <c r="K9" s="3">
        <v>1</v>
      </c>
      <c r="L9" s="4">
        <v>59</v>
      </c>
      <c r="M9" s="2"/>
      <c r="N9" s="3">
        <v>2</v>
      </c>
      <c r="O9" s="4">
        <v>49</v>
      </c>
      <c r="P9" s="4">
        <v>1</v>
      </c>
      <c r="R9" s="2">
        <f>B9+C9/60+D9/(60^2)+E9/(60^3)+F9/(60^4)+G9/(60^5)+H9/(60^6)+I9/(60^7)</f>
        <v>1.9834027777777778</v>
      </c>
      <c r="S9" s="20">
        <f>J9*60^2+K9*60+L9</f>
        <v>119</v>
      </c>
      <c r="T9" s="20">
        <f>M9*60^2+N9*60+O9</f>
        <v>169</v>
      </c>
      <c r="U9" s="4">
        <f>(T9^2)/(T9^2-S9^2)</f>
        <v>1.9834027777777778</v>
      </c>
      <c r="V9" s="20">
        <f>ROUND(T9/SQRT(R9),0)</f>
        <v>120</v>
      </c>
    </row>
    <row r="10" spans="2:22" ht="12.75">
      <c r="B10" s="2">
        <v>1</v>
      </c>
      <c r="C10" s="3">
        <v>56</v>
      </c>
      <c r="D10" s="3">
        <v>56</v>
      </c>
      <c r="E10" s="3">
        <v>58</v>
      </c>
      <c r="F10" s="3">
        <v>14</v>
      </c>
      <c r="G10" s="3">
        <v>50</v>
      </c>
      <c r="H10" s="3">
        <v>6</v>
      </c>
      <c r="I10" s="4">
        <v>15</v>
      </c>
      <c r="J10" s="3"/>
      <c r="K10" s="3">
        <v>56</v>
      </c>
      <c r="L10" s="4">
        <v>7</v>
      </c>
      <c r="M10" s="5">
        <v>1</v>
      </c>
      <c r="N10" s="6">
        <v>20</v>
      </c>
      <c r="O10" s="7">
        <v>25</v>
      </c>
      <c r="P10" s="4">
        <f>1+P9</f>
        <v>2</v>
      </c>
      <c r="R10" s="2">
        <f aca="true" t="shared" si="0" ref="R10:R23">B10+C10/60+D10/(60^2)+E10/(60^3)+F10/(60^4)+G10/(60^5)+H10/(60^6)+I10/(60^7)</f>
        <v>1.9491585520886916</v>
      </c>
      <c r="S10" s="20">
        <f aca="true" t="shared" si="1" ref="S10:S23">J10*60^2+K10*60+L10</f>
        <v>3367</v>
      </c>
      <c r="T10" s="20">
        <f aca="true" t="shared" si="2" ref="T10:T23">M10*60^2+N10*60+O10</f>
        <v>4825</v>
      </c>
      <c r="U10" s="4">
        <f aca="true" t="shared" si="3" ref="U10:U23">(T10^2)/(T10^2-S10^2)</f>
        <v>1.9491585520886916</v>
      </c>
      <c r="V10" s="20">
        <f aca="true" t="shared" si="4" ref="V10:V15">ROUND(T10/SQRT(R10),0)</f>
        <v>3456</v>
      </c>
    </row>
    <row r="11" spans="2:22" ht="12.75">
      <c r="B11" s="2">
        <v>1</v>
      </c>
      <c r="C11" s="3">
        <v>55</v>
      </c>
      <c r="D11" s="3">
        <v>7</v>
      </c>
      <c r="E11" s="3">
        <v>41</v>
      </c>
      <c r="F11" s="3">
        <v>15</v>
      </c>
      <c r="G11" s="3">
        <v>33</v>
      </c>
      <c r="H11" s="3">
        <v>45</v>
      </c>
      <c r="I11" s="4"/>
      <c r="J11" s="3">
        <v>1</v>
      </c>
      <c r="K11" s="3">
        <v>16</v>
      </c>
      <c r="L11" s="4">
        <v>41</v>
      </c>
      <c r="M11" s="2">
        <v>1</v>
      </c>
      <c r="N11" s="3">
        <v>50</v>
      </c>
      <c r="O11" s="4">
        <v>49</v>
      </c>
      <c r="P11" s="4">
        <f aca="true" t="shared" si="5" ref="P11:P23">1+P10</f>
        <v>3</v>
      </c>
      <c r="R11" s="2">
        <f t="shared" si="0"/>
        <v>1.918802126736111</v>
      </c>
      <c r="S11" s="20">
        <f t="shared" si="1"/>
        <v>4601</v>
      </c>
      <c r="T11" s="20">
        <f t="shared" si="2"/>
        <v>6649</v>
      </c>
      <c r="U11" s="4">
        <f t="shared" si="3"/>
        <v>1.918802126736111</v>
      </c>
      <c r="V11" s="20">
        <f t="shared" si="4"/>
        <v>4800</v>
      </c>
    </row>
    <row r="12" spans="2:22" ht="12.75">
      <c r="B12" s="2">
        <v>1</v>
      </c>
      <c r="C12" s="3">
        <v>53</v>
      </c>
      <c r="D12" s="3">
        <v>10</v>
      </c>
      <c r="E12" s="3">
        <v>29</v>
      </c>
      <c r="F12" s="3">
        <v>32</v>
      </c>
      <c r="G12" s="3">
        <v>52</v>
      </c>
      <c r="H12" s="3">
        <v>16</v>
      </c>
      <c r="I12" s="4"/>
      <c r="J12" s="3">
        <v>3</v>
      </c>
      <c r="K12" s="3">
        <v>31</v>
      </c>
      <c r="L12" s="4">
        <v>49</v>
      </c>
      <c r="M12" s="2">
        <v>5</v>
      </c>
      <c r="N12" s="3">
        <v>9</v>
      </c>
      <c r="O12" s="4">
        <v>1</v>
      </c>
      <c r="P12" s="4">
        <f t="shared" si="5"/>
        <v>4</v>
      </c>
      <c r="R12" s="2">
        <f t="shared" si="0"/>
        <v>1.8862479067215363</v>
      </c>
      <c r="S12" s="20">
        <f t="shared" si="1"/>
        <v>12709</v>
      </c>
      <c r="T12" s="20">
        <f t="shared" si="2"/>
        <v>18541</v>
      </c>
      <c r="U12" s="4">
        <f t="shared" si="3"/>
        <v>1.8862479067215363</v>
      </c>
      <c r="V12" s="20">
        <f t="shared" si="4"/>
        <v>13500</v>
      </c>
    </row>
    <row r="13" spans="2:22" ht="12.75">
      <c r="B13" s="2">
        <v>1</v>
      </c>
      <c r="C13" s="3">
        <v>48</v>
      </c>
      <c r="D13" s="3">
        <v>54</v>
      </c>
      <c r="E13" s="3">
        <v>1</v>
      </c>
      <c r="F13" s="3">
        <v>40</v>
      </c>
      <c r="G13" s="3"/>
      <c r="H13" s="3"/>
      <c r="I13" s="4"/>
      <c r="J13" s="3"/>
      <c r="K13" s="3">
        <v>1</v>
      </c>
      <c r="L13" s="4">
        <v>5</v>
      </c>
      <c r="M13" s="2"/>
      <c r="N13" s="3">
        <v>1</v>
      </c>
      <c r="O13" s="4">
        <v>37</v>
      </c>
      <c r="P13" s="4">
        <f t="shared" si="5"/>
        <v>5</v>
      </c>
      <c r="R13" s="2">
        <f t="shared" si="0"/>
        <v>1.8150077160493827</v>
      </c>
      <c r="S13" s="20">
        <f t="shared" si="1"/>
        <v>65</v>
      </c>
      <c r="T13" s="20">
        <f t="shared" si="2"/>
        <v>97</v>
      </c>
      <c r="U13" s="4">
        <f t="shared" si="3"/>
        <v>1.8150077160493827</v>
      </c>
      <c r="V13" s="20">
        <f t="shared" si="4"/>
        <v>72</v>
      </c>
    </row>
    <row r="14" spans="2:22" ht="12.75">
      <c r="B14" s="2">
        <v>1</v>
      </c>
      <c r="C14" s="3">
        <v>47</v>
      </c>
      <c r="D14" s="3">
        <v>6</v>
      </c>
      <c r="E14" s="3">
        <v>41</v>
      </c>
      <c r="F14" s="3">
        <v>40</v>
      </c>
      <c r="G14" s="3"/>
      <c r="H14" s="3"/>
      <c r="I14" s="4"/>
      <c r="J14" s="3"/>
      <c r="K14" s="3">
        <v>5</v>
      </c>
      <c r="L14" s="4">
        <v>19</v>
      </c>
      <c r="M14" s="2"/>
      <c r="N14" s="3">
        <v>8</v>
      </c>
      <c r="O14" s="4">
        <v>1</v>
      </c>
      <c r="P14" s="4">
        <f t="shared" si="5"/>
        <v>6</v>
      </c>
      <c r="R14" s="2">
        <f t="shared" si="0"/>
        <v>1.7851929012345678</v>
      </c>
      <c r="S14" s="20">
        <f t="shared" si="1"/>
        <v>319</v>
      </c>
      <c r="T14" s="20">
        <f t="shared" si="2"/>
        <v>481</v>
      </c>
      <c r="U14" s="4">
        <f t="shared" si="3"/>
        <v>1.785192901234568</v>
      </c>
      <c r="V14" s="20">
        <f t="shared" si="4"/>
        <v>360</v>
      </c>
    </row>
    <row r="15" spans="2:22" ht="12.75">
      <c r="B15" s="2">
        <v>1</v>
      </c>
      <c r="C15" s="3">
        <v>43</v>
      </c>
      <c r="D15" s="3">
        <v>11</v>
      </c>
      <c r="E15" s="3">
        <v>56</v>
      </c>
      <c r="F15" s="3">
        <v>28</v>
      </c>
      <c r="G15" s="3">
        <v>26</v>
      </c>
      <c r="H15" s="3">
        <v>40</v>
      </c>
      <c r="I15" s="4"/>
      <c r="J15" s="3"/>
      <c r="K15" s="3">
        <v>38</v>
      </c>
      <c r="L15" s="4">
        <v>11</v>
      </c>
      <c r="M15" s="2"/>
      <c r="N15" s="3">
        <v>59</v>
      </c>
      <c r="O15" s="4">
        <v>1</v>
      </c>
      <c r="P15" s="4">
        <f t="shared" si="5"/>
        <v>7</v>
      </c>
      <c r="R15" s="2">
        <f t="shared" si="0"/>
        <v>1.7199836762688616</v>
      </c>
      <c r="S15" s="20">
        <f t="shared" si="1"/>
        <v>2291</v>
      </c>
      <c r="T15" s="20">
        <f t="shared" si="2"/>
        <v>3541</v>
      </c>
      <c r="U15" s="4">
        <f t="shared" si="3"/>
        <v>1.7199836762688614</v>
      </c>
      <c r="V15" s="20">
        <f t="shared" si="4"/>
        <v>2700</v>
      </c>
    </row>
    <row r="16" spans="2:22" ht="12.75">
      <c r="B16" s="2">
        <v>1</v>
      </c>
      <c r="C16" s="3">
        <v>41</v>
      </c>
      <c r="D16" s="3">
        <v>33</v>
      </c>
      <c r="E16" s="3">
        <v>59</v>
      </c>
      <c r="F16" s="3">
        <v>3</v>
      </c>
      <c r="G16" s="3">
        <v>45</v>
      </c>
      <c r="H16" s="3"/>
      <c r="I16" s="4"/>
      <c r="J16" s="3"/>
      <c r="K16" s="3">
        <v>13</v>
      </c>
      <c r="L16" s="4">
        <v>19</v>
      </c>
      <c r="M16" s="2"/>
      <c r="N16" s="3">
        <v>20</v>
      </c>
      <c r="O16" s="4">
        <v>49</v>
      </c>
      <c r="P16" s="4">
        <f t="shared" si="5"/>
        <v>8</v>
      </c>
      <c r="R16" s="2">
        <f t="shared" si="0"/>
        <v>1.6927734375</v>
      </c>
      <c r="S16" s="20">
        <f t="shared" si="1"/>
        <v>799</v>
      </c>
      <c r="T16" s="20">
        <f t="shared" si="2"/>
        <v>1249</v>
      </c>
      <c r="U16" s="4">
        <f t="shared" si="3"/>
        <v>1.6927094184027778</v>
      </c>
      <c r="V16" s="20">
        <f>ROUND(T16/SQRT(R16),0)</f>
        <v>960</v>
      </c>
    </row>
    <row r="17" spans="2:22" ht="12.75">
      <c r="B17" s="2">
        <v>1</v>
      </c>
      <c r="C17" s="3">
        <v>38</v>
      </c>
      <c r="D17" s="3">
        <v>33</v>
      </c>
      <c r="E17" s="3">
        <v>36</v>
      </c>
      <c r="F17" s="3">
        <v>36</v>
      </c>
      <c r="G17" s="3"/>
      <c r="H17" s="3"/>
      <c r="I17" s="4"/>
      <c r="J17" s="3"/>
      <c r="K17" s="6">
        <v>8</v>
      </c>
      <c r="L17" s="7">
        <v>1</v>
      </c>
      <c r="M17" s="2"/>
      <c r="N17" s="3">
        <v>12</v>
      </c>
      <c r="O17" s="4">
        <v>49</v>
      </c>
      <c r="P17" s="4">
        <f t="shared" si="5"/>
        <v>9</v>
      </c>
      <c r="R17" s="2">
        <f t="shared" si="0"/>
        <v>1.6426694444444445</v>
      </c>
      <c r="S17" s="20">
        <f t="shared" si="1"/>
        <v>481</v>
      </c>
      <c r="T17" s="20">
        <f t="shared" si="2"/>
        <v>769</v>
      </c>
      <c r="U17" s="4">
        <f t="shared" si="3"/>
        <v>1.6426694444444445</v>
      </c>
      <c r="V17" s="20">
        <f aca="true" t="shared" si="6" ref="V17:V22">ROUND(T17/SQRT(R17),0)</f>
        <v>600</v>
      </c>
    </row>
    <row r="18" spans="2:22" ht="12.75">
      <c r="B18" s="2">
        <v>1</v>
      </c>
      <c r="C18" s="3">
        <v>35</v>
      </c>
      <c r="D18" s="3">
        <v>10</v>
      </c>
      <c r="E18" s="3">
        <v>2</v>
      </c>
      <c r="F18" s="3">
        <v>28</v>
      </c>
      <c r="G18" s="3">
        <v>27</v>
      </c>
      <c r="H18" s="3">
        <v>24</v>
      </c>
      <c r="I18" s="4">
        <v>26</v>
      </c>
      <c r="J18" s="3">
        <v>1</v>
      </c>
      <c r="K18" s="3">
        <v>22</v>
      </c>
      <c r="L18" s="4">
        <v>41</v>
      </c>
      <c r="M18" s="2">
        <v>2</v>
      </c>
      <c r="N18" s="3">
        <v>16</v>
      </c>
      <c r="O18" s="4">
        <v>1</v>
      </c>
      <c r="P18" s="4">
        <f t="shared" si="5"/>
        <v>10</v>
      </c>
      <c r="R18" s="2">
        <f t="shared" si="0"/>
        <v>1.586122566110111</v>
      </c>
      <c r="S18" s="20">
        <f t="shared" si="1"/>
        <v>4961</v>
      </c>
      <c r="T18" s="20">
        <f t="shared" si="2"/>
        <v>8161</v>
      </c>
      <c r="U18" s="4">
        <f t="shared" si="3"/>
        <v>1.586122566110349</v>
      </c>
      <c r="V18" s="20">
        <f t="shared" si="6"/>
        <v>6480</v>
      </c>
    </row>
    <row r="19" spans="2:22" ht="12.75">
      <c r="B19" s="2">
        <v>1</v>
      </c>
      <c r="C19" s="3">
        <v>33</v>
      </c>
      <c r="D19" s="3">
        <v>45</v>
      </c>
      <c r="E19" s="3"/>
      <c r="F19" s="3"/>
      <c r="G19" s="3"/>
      <c r="H19" s="3"/>
      <c r="I19" s="4"/>
      <c r="J19" s="3"/>
      <c r="K19" s="3"/>
      <c r="L19" s="4">
        <v>45</v>
      </c>
      <c r="M19" s="2"/>
      <c r="N19" s="3">
        <v>1</v>
      </c>
      <c r="O19" s="4">
        <v>15</v>
      </c>
      <c r="P19" s="4">
        <f t="shared" si="5"/>
        <v>11</v>
      </c>
      <c r="R19" s="2">
        <f t="shared" si="0"/>
        <v>1.5625</v>
      </c>
      <c r="S19" s="20">
        <f t="shared" si="1"/>
        <v>45</v>
      </c>
      <c r="T19" s="20">
        <f t="shared" si="2"/>
        <v>75</v>
      </c>
      <c r="U19" s="4">
        <f t="shared" si="3"/>
        <v>1.5625</v>
      </c>
      <c r="V19" s="20">
        <f t="shared" si="6"/>
        <v>60</v>
      </c>
    </row>
    <row r="20" spans="2:22" ht="12.75">
      <c r="B20" s="2">
        <v>1</v>
      </c>
      <c r="C20" s="3">
        <v>29</v>
      </c>
      <c r="D20" s="3">
        <v>21</v>
      </c>
      <c r="E20" s="3">
        <v>54</v>
      </c>
      <c r="F20" s="3">
        <v>2</v>
      </c>
      <c r="G20" s="3">
        <v>15</v>
      </c>
      <c r="H20" s="3"/>
      <c r="I20" s="4"/>
      <c r="J20" s="3"/>
      <c r="K20" s="3">
        <v>27</v>
      </c>
      <c r="L20" s="4">
        <v>59</v>
      </c>
      <c r="M20" s="2"/>
      <c r="N20" s="3">
        <v>48</v>
      </c>
      <c r="O20" s="4">
        <v>49</v>
      </c>
      <c r="P20" s="4">
        <f t="shared" si="5"/>
        <v>12</v>
      </c>
      <c r="R20" s="2">
        <f t="shared" si="0"/>
        <v>1.4894168402777779</v>
      </c>
      <c r="S20" s="20">
        <f t="shared" si="1"/>
        <v>1679</v>
      </c>
      <c r="T20" s="20">
        <f t="shared" si="2"/>
        <v>2929</v>
      </c>
      <c r="U20" s="4">
        <f t="shared" si="3"/>
        <v>1.4894168402777779</v>
      </c>
      <c r="V20" s="20">
        <f t="shared" si="6"/>
        <v>2400</v>
      </c>
    </row>
    <row r="21" spans="2:22" ht="12.75">
      <c r="B21" s="2">
        <v>1</v>
      </c>
      <c r="C21" s="3">
        <v>27</v>
      </c>
      <c r="D21" s="3">
        <v>0</v>
      </c>
      <c r="E21" s="3">
        <v>3</v>
      </c>
      <c r="F21" s="3">
        <v>45</v>
      </c>
      <c r="G21" s="3"/>
      <c r="H21" s="3"/>
      <c r="I21" s="4"/>
      <c r="J21" s="3"/>
      <c r="K21" s="6">
        <v>2</v>
      </c>
      <c r="L21" s="7">
        <v>41</v>
      </c>
      <c r="M21" s="2"/>
      <c r="N21" s="3">
        <v>4</v>
      </c>
      <c r="O21" s="4">
        <v>49</v>
      </c>
      <c r="P21" s="4">
        <f t="shared" si="5"/>
        <v>13</v>
      </c>
      <c r="R21" s="2">
        <f t="shared" si="0"/>
        <v>1.4500173611111111</v>
      </c>
      <c r="S21" s="20">
        <f t="shared" si="1"/>
        <v>161</v>
      </c>
      <c r="T21" s="20">
        <f t="shared" si="2"/>
        <v>289</v>
      </c>
      <c r="U21" s="4">
        <f t="shared" si="3"/>
        <v>1.4500173611111111</v>
      </c>
      <c r="V21" s="20">
        <f t="shared" si="6"/>
        <v>240</v>
      </c>
    </row>
    <row r="22" spans="2:22" ht="12.75">
      <c r="B22" s="2">
        <v>1</v>
      </c>
      <c r="C22" s="3">
        <v>25</v>
      </c>
      <c r="D22" s="3">
        <v>48</v>
      </c>
      <c r="E22" s="3">
        <v>51</v>
      </c>
      <c r="F22" s="3">
        <v>35</v>
      </c>
      <c r="G22" s="3">
        <v>6</v>
      </c>
      <c r="H22" s="3">
        <v>40</v>
      </c>
      <c r="I22" s="4"/>
      <c r="J22" s="3"/>
      <c r="K22" s="3">
        <v>29</v>
      </c>
      <c r="L22" s="4">
        <v>31</v>
      </c>
      <c r="M22" s="2"/>
      <c r="N22" s="3">
        <v>53</v>
      </c>
      <c r="O22" s="4">
        <v>49</v>
      </c>
      <c r="P22" s="4">
        <f t="shared" si="5"/>
        <v>14</v>
      </c>
      <c r="R22" s="2">
        <f t="shared" si="0"/>
        <v>1.4302388203017835</v>
      </c>
      <c r="S22" s="20">
        <f t="shared" si="1"/>
        <v>1771</v>
      </c>
      <c r="T22" s="20">
        <f t="shared" si="2"/>
        <v>3229</v>
      </c>
      <c r="U22" s="4">
        <f t="shared" si="3"/>
        <v>1.4302388203017833</v>
      </c>
      <c r="V22" s="20">
        <f t="shared" si="6"/>
        <v>2700</v>
      </c>
    </row>
    <row r="23" spans="2:22" ht="13.5" thickBot="1">
      <c r="B23" s="8">
        <v>1</v>
      </c>
      <c r="C23" s="9">
        <v>23</v>
      </c>
      <c r="D23" s="9">
        <v>13</v>
      </c>
      <c r="E23" s="9">
        <v>46</v>
      </c>
      <c r="F23" s="9">
        <v>40</v>
      </c>
      <c r="G23" s="9"/>
      <c r="H23" s="9"/>
      <c r="I23" s="10"/>
      <c r="J23" s="9"/>
      <c r="K23" s="9"/>
      <c r="L23" s="10">
        <v>56</v>
      </c>
      <c r="M23" s="11"/>
      <c r="N23" s="12">
        <v>1</v>
      </c>
      <c r="O23" s="13">
        <v>46</v>
      </c>
      <c r="P23" s="10">
        <f t="shared" si="5"/>
        <v>15</v>
      </c>
      <c r="R23" s="8">
        <f t="shared" si="0"/>
        <v>1.3871604938271604</v>
      </c>
      <c r="S23" s="18">
        <f t="shared" si="1"/>
        <v>56</v>
      </c>
      <c r="T23" s="18">
        <f t="shared" si="2"/>
        <v>106</v>
      </c>
      <c r="U23" s="10">
        <f t="shared" si="3"/>
        <v>1.3871604938271604</v>
      </c>
      <c r="V23" s="18">
        <f>ROUND(T23/SQRT(R23),0)</f>
        <v>90</v>
      </c>
    </row>
    <row r="26" ht="13.5" thickBot="1"/>
    <row r="27" spans="2:16" ht="13.5" thickBot="1">
      <c r="B27" s="50" t="s">
        <v>12</v>
      </c>
      <c r="C27" s="51"/>
      <c r="D27" s="50" t="s">
        <v>13</v>
      </c>
      <c r="E27" s="52"/>
      <c r="F27" s="23" t="s">
        <v>15</v>
      </c>
      <c r="G27" s="22" t="s">
        <v>14</v>
      </c>
      <c r="L27" s="24" t="s">
        <v>18</v>
      </c>
      <c r="M27" s="38"/>
      <c r="N27" s="39"/>
      <c r="O27" s="14"/>
      <c r="P27" s="14"/>
    </row>
    <row r="28" spans="2:16" ht="13.5" thickBot="1">
      <c r="B28" s="49">
        <f>SQRT((S9+T9)/(2*F28))</f>
        <v>12</v>
      </c>
      <c r="C28" s="45"/>
      <c r="D28" s="49">
        <f>V9/(F28*2*B28)</f>
        <v>5</v>
      </c>
      <c r="E28" s="46"/>
      <c r="F28" s="20">
        <v>1</v>
      </c>
      <c r="G28" s="4">
        <v>1</v>
      </c>
      <c r="L28" s="24" t="s">
        <v>19</v>
      </c>
      <c r="M28" s="38"/>
      <c r="N28" s="39"/>
      <c r="O28" s="14"/>
      <c r="P28" s="14"/>
    </row>
    <row r="29" spans="2:16" ht="13.5" thickBot="1">
      <c r="B29" s="41">
        <f aca="true" t="shared" si="7" ref="B29:B41">SQRT((S10+T10)/(2*F29))</f>
        <v>64</v>
      </c>
      <c r="C29" s="42"/>
      <c r="D29" s="41">
        <f aca="true" t="shared" si="8" ref="D29:D42">V10/(F29*2*B29)</f>
        <v>27</v>
      </c>
      <c r="E29" s="25"/>
      <c r="F29" s="20">
        <v>1</v>
      </c>
      <c r="G29" s="4">
        <f>1+G28</f>
        <v>2</v>
      </c>
      <c r="L29" s="24" t="s">
        <v>20</v>
      </c>
      <c r="M29" s="38"/>
      <c r="N29" s="39"/>
      <c r="O29" s="14"/>
      <c r="P29" s="14"/>
    </row>
    <row r="30" spans="2:16" ht="12.75">
      <c r="B30" s="41">
        <f t="shared" si="7"/>
        <v>75</v>
      </c>
      <c r="C30" s="42"/>
      <c r="D30" s="41">
        <f t="shared" si="8"/>
        <v>32</v>
      </c>
      <c r="E30" s="25"/>
      <c r="F30" s="20">
        <v>1</v>
      </c>
      <c r="G30" s="4">
        <f aca="true" t="shared" si="9" ref="G30:G42">1+G29</f>
        <v>3</v>
      </c>
      <c r="L30" s="48" t="s">
        <v>17</v>
      </c>
      <c r="M30" s="48"/>
      <c r="N30" s="48"/>
      <c r="O30" s="48"/>
      <c r="P30" s="14"/>
    </row>
    <row r="31" spans="2:16" ht="13.5" thickBot="1">
      <c r="B31" s="41">
        <f t="shared" si="7"/>
        <v>125</v>
      </c>
      <c r="C31" s="42"/>
      <c r="D31" s="41">
        <f t="shared" si="8"/>
        <v>54</v>
      </c>
      <c r="E31" s="25"/>
      <c r="F31" s="20">
        <v>1</v>
      </c>
      <c r="G31" s="4">
        <f t="shared" si="9"/>
        <v>4</v>
      </c>
      <c r="L31" s="14"/>
      <c r="M31" s="14"/>
      <c r="N31" s="14"/>
      <c r="O31" s="14"/>
      <c r="P31" s="14"/>
    </row>
    <row r="32" spans="2:16" ht="12.75">
      <c r="B32" s="41">
        <f t="shared" si="7"/>
        <v>9</v>
      </c>
      <c r="C32" s="42"/>
      <c r="D32" s="41">
        <f t="shared" si="8"/>
        <v>4</v>
      </c>
      <c r="E32" s="25"/>
      <c r="F32" s="20">
        <v>1</v>
      </c>
      <c r="G32" s="4">
        <f t="shared" si="9"/>
        <v>5</v>
      </c>
      <c r="K32" s="49" t="s">
        <v>0</v>
      </c>
      <c r="L32" s="45"/>
      <c r="M32" s="49" t="s">
        <v>1</v>
      </c>
      <c r="N32" s="46"/>
      <c r="O32" s="45" t="s">
        <v>2</v>
      </c>
      <c r="P32" s="46"/>
    </row>
    <row r="33" spans="2:16" ht="13.5" thickBot="1">
      <c r="B33" s="41">
        <f t="shared" si="7"/>
        <v>20</v>
      </c>
      <c r="C33" s="42"/>
      <c r="D33" s="41">
        <f t="shared" si="8"/>
        <v>9</v>
      </c>
      <c r="E33" s="25"/>
      <c r="F33" s="20">
        <v>1</v>
      </c>
      <c r="G33" s="4">
        <f t="shared" si="9"/>
        <v>6</v>
      </c>
      <c r="K33" s="43">
        <f>M29*(M27^2-M28^2)</f>
        <v>0</v>
      </c>
      <c r="L33" s="44"/>
      <c r="M33" s="43">
        <f>M29*(2*M27*M28)</f>
        <v>0</v>
      </c>
      <c r="N33" s="47"/>
      <c r="O33" s="44">
        <f>M29*(M27^2+M28^2)</f>
        <v>0</v>
      </c>
      <c r="P33" s="47"/>
    </row>
    <row r="34" spans="2:7" ht="12.75">
      <c r="B34" s="41">
        <f t="shared" si="7"/>
        <v>54</v>
      </c>
      <c r="C34" s="42"/>
      <c r="D34" s="41">
        <f t="shared" si="8"/>
        <v>25</v>
      </c>
      <c r="E34" s="25"/>
      <c r="F34" s="20">
        <v>1</v>
      </c>
      <c r="G34" s="4">
        <f t="shared" si="9"/>
        <v>7</v>
      </c>
    </row>
    <row r="35" spans="2:7" ht="13.5" thickBot="1">
      <c r="B35" s="41">
        <f t="shared" si="7"/>
        <v>32</v>
      </c>
      <c r="C35" s="42"/>
      <c r="D35" s="41">
        <f t="shared" si="8"/>
        <v>15</v>
      </c>
      <c r="E35" s="25"/>
      <c r="F35" s="20">
        <v>1</v>
      </c>
      <c r="G35" s="4">
        <f t="shared" si="9"/>
        <v>8</v>
      </c>
    </row>
    <row r="36" spans="2:16" ht="13.5" thickBot="1">
      <c r="B36" s="41">
        <f t="shared" si="7"/>
        <v>25</v>
      </c>
      <c r="C36" s="42"/>
      <c r="D36" s="41">
        <f t="shared" si="8"/>
        <v>12</v>
      </c>
      <c r="E36" s="25"/>
      <c r="F36" s="20">
        <v>1</v>
      </c>
      <c r="G36" s="4">
        <f t="shared" si="9"/>
        <v>9</v>
      </c>
      <c r="K36" s="26" t="s">
        <v>21</v>
      </c>
      <c r="L36" s="27"/>
      <c r="M36" s="27"/>
      <c r="N36" s="27"/>
      <c r="O36" s="27"/>
      <c r="P36" s="28"/>
    </row>
    <row r="37" spans="2:7" ht="12.75">
      <c r="B37" s="41">
        <f t="shared" si="7"/>
        <v>81</v>
      </c>
      <c r="C37" s="42"/>
      <c r="D37" s="41">
        <f t="shared" si="8"/>
        <v>40</v>
      </c>
      <c r="E37" s="25"/>
      <c r="F37" s="20">
        <v>1</v>
      </c>
      <c r="G37" s="4">
        <f t="shared" si="9"/>
        <v>10</v>
      </c>
    </row>
    <row r="38" spans="2:7" ht="12.75">
      <c r="B38" s="41">
        <f t="shared" si="7"/>
        <v>2</v>
      </c>
      <c r="C38" s="42"/>
      <c r="D38" s="41">
        <f t="shared" si="8"/>
        <v>1</v>
      </c>
      <c r="E38" s="25"/>
      <c r="F38" s="20">
        <v>15</v>
      </c>
      <c r="G38" s="4">
        <f t="shared" si="9"/>
        <v>11</v>
      </c>
    </row>
    <row r="39" spans="2:7" ht="12.75">
      <c r="B39" s="41">
        <f t="shared" si="7"/>
        <v>48</v>
      </c>
      <c r="C39" s="42"/>
      <c r="D39" s="41">
        <f t="shared" si="8"/>
        <v>25</v>
      </c>
      <c r="E39" s="25"/>
      <c r="F39" s="20">
        <v>1</v>
      </c>
      <c r="G39" s="4">
        <f t="shared" si="9"/>
        <v>12</v>
      </c>
    </row>
    <row r="40" spans="2:7" ht="12.75">
      <c r="B40" s="41">
        <f t="shared" si="7"/>
        <v>15</v>
      </c>
      <c r="C40" s="42"/>
      <c r="D40" s="41">
        <f t="shared" si="8"/>
        <v>8</v>
      </c>
      <c r="E40" s="25"/>
      <c r="F40" s="20">
        <v>1</v>
      </c>
      <c r="G40" s="4">
        <f t="shared" si="9"/>
        <v>13</v>
      </c>
    </row>
    <row r="41" spans="2:7" ht="12.75">
      <c r="B41" s="41">
        <f t="shared" si="7"/>
        <v>50</v>
      </c>
      <c r="C41" s="42"/>
      <c r="D41" s="41">
        <f t="shared" si="8"/>
        <v>27</v>
      </c>
      <c r="E41" s="25"/>
      <c r="F41" s="20">
        <v>1</v>
      </c>
      <c r="G41" s="4">
        <f t="shared" si="9"/>
        <v>14</v>
      </c>
    </row>
    <row r="42" spans="2:7" ht="13.5" thickBot="1">
      <c r="B42" s="43">
        <f>SQRT((S23+T23)/(2*F42))</f>
        <v>9</v>
      </c>
      <c r="C42" s="44"/>
      <c r="D42" s="43">
        <f t="shared" si="8"/>
        <v>5</v>
      </c>
      <c r="E42" s="47"/>
      <c r="F42" s="18">
        <v>1</v>
      </c>
      <c r="G42" s="10">
        <f t="shared" si="9"/>
        <v>15</v>
      </c>
    </row>
    <row r="43" ht="12.75">
      <c r="B43" s="14"/>
    </row>
  </sheetData>
  <sheetProtection password="E9B6" sheet="1" objects="1" scenarios="1"/>
  <mergeCells count="49">
    <mergeCell ref="M29:N29"/>
    <mergeCell ref="K36:P36"/>
    <mergeCell ref="D42:E42"/>
    <mergeCell ref="K33:L33"/>
    <mergeCell ref="K32:L32"/>
    <mergeCell ref="M32:N32"/>
    <mergeCell ref="M33:N33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B29:C29"/>
    <mergeCell ref="B27:C27"/>
    <mergeCell ref="D27:E27"/>
    <mergeCell ref="D28:E28"/>
    <mergeCell ref="D29:E29"/>
    <mergeCell ref="B42:C42"/>
    <mergeCell ref="O32:P32"/>
    <mergeCell ref="O33:P33"/>
    <mergeCell ref="L30:O30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D2:P3"/>
    <mergeCell ref="R6:U6"/>
    <mergeCell ref="M27:N27"/>
    <mergeCell ref="M28:N28"/>
    <mergeCell ref="M8:O8"/>
    <mergeCell ref="J8:L8"/>
    <mergeCell ref="B8:I8"/>
    <mergeCell ref="B5:P5"/>
    <mergeCell ref="B28:C28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Manuel</dc:creator>
  <cp:keywords/>
  <dc:description/>
  <cp:lastModifiedBy>Eliseo Martinez</cp:lastModifiedBy>
  <dcterms:created xsi:type="dcterms:W3CDTF">2009-01-28T08:34:41Z</dcterms:created>
  <dcterms:modified xsi:type="dcterms:W3CDTF">2010-08-24T14:05:03Z</dcterms:modified>
  <cp:category/>
  <cp:version/>
  <cp:contentType/>
  <cp:contentStatus/>
</cp:coreProperties>
</file>